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w931\Downloads\"/>
    </mc:Choice>
  </mc:AlternateContent>
  <xr:revisionPtr revIDLastSave="0" documentId="8_{E6370F10-79BA-446E-A4A6-4C648D9A948D}" xr6:coauthVersionLast="47" xr6:coauthVersionMax="47" xr10:uidLastSave="{00000000-0000-0000-0000-000000000000}"/>
  <bookViews>
    <workbookView xWindow="2640" yWindow="2640" windowWidth="21600" windowHeight="11295" xr2:uid="{00000000-000D-0000-FFFF-FFFF00000000}"/>
  </bookViews>
  <sheets>
    <sheet name="Budget vs. Actuals" sheetId="1" r:id="rId1"/>
  </sheets>
  <calcPr calcId="181029"/>
</workbook>
</file>

<file path=xl/calcChain.xml><?xml version="1.0" encoding="utf-8"?>
<calcChain xmlns="http://schemas.openxmlformats.org/spreadsheetml/2006/main">
  <c r="D26" i="1" l="1"/>
  <c r="D7" i="1"/>
  <c r="D8" i="1" s="1"/>
  <c r="D9" i="1" s="1"/>
  <c r="B26" i="1"/>
  <c r="C12" i="1"/>
  <c r="C17" i="1"/>
  <c r="C19" i="1"/>
  <c r="C23" i="1"/>
  <c r="C7" i="1"/>
  <c r="C8" i="1" s="1"/>
  <c r="C26" i="1" l="1"/>
  <c r="C9" i="1"/>
  <c r="B43" i="1"/>
  <c r="B45" i="1" s="1"/>
  <c r="C43" i="1"/>
  <c r="B9" i="1"/>
  <c r="B48" i="1" l="1"/>
  <c r="B47" i="1"/>
  <c r="C45" i="1"/>
  <c r="C47" i="1" s="1"/>
  <c r="C48" i="1" l="1"/>
  <c r="D43" i="1" l="1"/>
  <c r="D45" i="1" s="1"/>
  <c r="D48" i="1" l="1"/>
  <c r="D47" i="1"/>
</calcChain>
</file>

<file path=xl/sharedStrings.xml><?xml version="1.0" encoding="utf-8"?>
<sst xmlns="http://schemas.openxmlformats.org/spreadsheetml/2006/main" count="47" uniqueCount="43">
  <si>
    <t>Gross Profit</t>
  </si>
  <si>
    <t>Expenditures</t>
  </si>
  <si>
    <t>MILLERSVILLE RURAL FIRE PROTECTION DISTRICT</t>
  </si>
  <si>
    <t>Overhead</t>
  </si>
  <si>
    <t>Operations</t>
  </si>
  <si>
    <t>Total Overhead Expenditures</t>
  </si>
  <si>
    <t>Total Operating Expenditures</t>
  </si>
  <si>
    <t>Budget 2021</t>
  </si>
  <si>
    <t>Budget 2022</t>
  </si>
  <si>
    <t>Budget: Fiscal Year 2022 Budget  (Operations)</t>
  </si>
  <si>
    <t>Total Budget Projection</t>
  </si>
  <si>
    <t>Revenue of Total Assessed Value</t>
  </si>
  <si>
    <t>Net Profits</t>
  </si>
  <si>
    <t>% of Budget Used</t>
  </si>
  <si>
    <t>Budget 2023</t>
  </si>
  <si>
    <t xml:space="preserve">   Building &amp; Property Management</t>
  </si>
  <si>
    <t xml:space="preserve">   Capital Equipment</t>
  </si>
  <si>
    <t xml:space="preserve">   Fire Equipment</t>
  </si>
  <si>
    <t xml:space="preserve">   Fire Prevention</t>
  </si>
  <si>
    <t xml:space="preserve">   On Duty Meals</t>
  </si>
  <si>
    <t xml:space="preserve">   Fuel</t>
  </si>
  <si>
    <t xml:space="preserve">   IT Equipment and Software</t>
  </si>
  <si>
    <t xml:space="preserve">   Medical Equipment/Supplies</t>
  </si>
  <si>
    <t xml:space="preserve">   Training/Education</t>
  </si>
  <si>
    <t xml:space="preserve">   Vehichle Maintenance</t>
  </si>
  <si>
    <t xml:space="preserve">   Uniforms</t>
  </si>
  <si>
    <t xml:space="preserve">    Actual Estimated Tax Collection</t>
  </si>
  <si>
    <t xml:space="preserve">    Advertising &amp; Marketing</t>
  </si>
  <si>
    <t xml:space="preserve">    Bank Charges &amp; Fees</t>
  </si>
  <si>
    <t xml:space="preserve">    Capital Equipment</t>
  </si>
  <si>
    <t xml:space="preserve">    Contract Services</t>
  </si>
  <si>
    <t xml:space="preserve">    Auxilary Expenditures</t>
  </si>
  <si>
    <t xml:space="preserve">    Insurance</t>
  </si>
  <si>
    <t xml:space="preserve">    IT Equipment and Software</t>
  </si>
  <si>
    <t xml:space="preserve">    Professional Fees</t>
  </si>
  <si>
    <t xml:space="preserve">    Other Miscellaneous Expenditure</t>
  </si>
  <si>
    <t xml:space="preserve">    Office suplies</t>
  </si>
  <si>
    <t xml:space="preserve">   Purchased Services</t>
  </si>
  <si>
    <t xml:space="preserve">   Utilities</t>
  </si>
  <si>
    <t xml:space="preserve">   Chief Contract Service</t>
  </si>
  <si>
    <t xml:space="preserve">   Deputy Chief Contract Service</t>
  </si>
  <si>
    <t xml:space="preserve">   Building payment</t>
  </si>
  <si>
    <t xml:space="preserve">   Apparatus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</si>
</sst>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_€"/>
    <numFmt numFmtId="165" formatCode="&quot;$&quot;* #,##0.00\ _€"/>
    <numFmt numFmtId="166" formatCode="0.0%"/>
  </numFmts>
  <fonts count="13" x14ac:knownFonts="1">
    <font>
      <sz val="11"/>
      <color indexed="8"/>
      <name val="Calibri"/>
      <family val="2"/>
      <scheme val="minor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u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4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9" fontId="0" fillId="0" borderId="0" xfId="0" applyNumberFormat="1"/>
    <xf numFmtId="0" fontId="2" fillId="0" borderId="0" xfId="0" applyFont="1" applyAlignment="1">
      <alignment horizontal="center" wrapText="1"/>
    </xf>
    <xf numFmtId="0" fontId="0" fillId="0" borderId="2" xfId="0" applyBorder="1"/>
    <xf numFmtId="0" fontId="9" fillId="0" borderId="2" xfId="0" applyFont="1" applyBorder="1"/>
    <xf numFmtId="4" fontId="0" fillId="0" borderId="2" xfId="0" applyNumberFormat="1" applyBorder="1"/>
    <xf numFmtId="0" fontId="0" fillId="2" borderId="2" xfId="0" applyFill="1" applyBorder="1"/>
    <xf numFmtId="0" fontId="9" fillId="2" borderId="2" xfId="0" applyFont="1" applyFill="1" applyBorder="1" applyAlignment="1">
      <alignment horizontal="center"/>
    </xf>
    <xf numFmtId="4" fontId="8" fillId="2" borderId="2" xfId="0" applyNumberFormat="1" applyFont="1" applyFill="1" applyBorder="1"/>
    <xf numFmtId="10" fontId="8" fillId="2" borderId="2" xfId="0" applyNumberFormat="1" applyFont="1" applyFill="1" applyBorder="1"/>
    <xf numFmtId="4" fontId="7" fillId="2" borderId="2" xfId="0" applyNumberFormat="1" applyFont="1" applyFill="1" applyBorder="1"/>
    <xf numFmtId="0" fontId="7" fillId="2" borderId="2" xfId="0" applyFont="1" applyFill="1" applyBorder="1" applyAlignment="1">
      <alignment horizontal="center"/>
    </xf>
    <xf numFmtId="4" fontId="2" fillId="2" borderId="2" xfId="0" applyNumberFormat="1" applyFont="1" applyFill="1" applyBorder="1"/>
    <xf numFmtId="0" fontId="2" fillId="2" borderId="2" xfId="0" applyFont="1" applyFill="1" applyBorder="1"/>
    <xf numFmtId="44" fontId="2" fillId="2" borderId="2" xfId="1" applyFont="1" applyFill="1" applyBorder="1"/>
    <xf numFmtId="9" fontId="0" fillId="2" borderId="2" xfId="3" applyFont="1" applyFill="1" applyBorder="1"/>
    <xf numFmtId="4" fontId="0" fillId="2" borderId="2" xfId="0" applyNumberFormat="1" applyFill="1" applyBorder="1"/>
    <xf numFmtId="0" fontId="9" fillId="2" borderId="3" xfId="0" applyFont="1" applyFill="1" applyBorder="1" applyAlignment="1">
      <alignment horizontal="center"/>
    </xf>
    <xf numFmtId="0" fontId="0" fillId="0" borderId="1" xfId="0" applyBorder="1"/>
    <xf numFmtId="3" fontId="0" fillId="2" borderId="2" xfId="0" applyNumberFormat="1" applyFill="1" applyBorder="1"/>
    <xf numFmtId="0" fontId="12" fillId="0" borderId="2" xfId="0" applyFont="1" applyBorder="1"/>
    <xf numFmtId="4" fontId="3" fillId="0" borderId="2" xfId="0" applyNumberFormat="1" applyFont="1" applyBorder="1"/>
    <xf numFmtId="10" fontId="8" fillId="0" borderId="2" xfId="0" applyNumberFormat="1" applyFont="1" applyBorder="1"/>
    <xf numFmtId="4" fontId="8" fillId="0" borderId="2" xfId="0" applyNumberFormat="1" applyFont="1" applyBorder="1"/>
    <xf numFmtId="4" fontId="9" fillId="0" borderId="2" xfId="0" applyNumberFormat="1" applyFont="1" applyBorder="1"/>
    <xf numFmtId="10" fontId="0" fillId="0" borderId="2" xfId="0" applyNumberFormat="1" applyBorder="1"/>
    <xf numFmtId="9" fontId="0" fillId="0" borderId="2" xfId="3" applyFont="1" applyBorder="1"/>
    <xf numFmtId="166" fontId="2" fillId="2" borderId="2" xfId="0" applyNumberFormat="1" applyFont="1" applyFill="1" applyBorder="1"/>
    <xf numFmtId="2" fontId="0" fillId="0" borderId="2" xfId="1" applyNumberFormat="1" applyFont="1" applyBorder="1"/>
    <xf numFmtId="0" fontId="9" fillId="3" borderId="3" xfId="0" applyFont="1" applyFill="1" applyBorder="1" applyAlignment="1">
      <alignment horizontal="center"/>
    </xf>
    <xf numFmtId="4" fontId="0" fillId="3" borderId="2" xfId="0" applyNumberFormat="1" applyFill="1" applyBorder="1"/>
    <xf numFmtId="10" fontId="8" fillId="3" borderId="2" xfId="0" applyNumberFormat="1" applyFont="1" applyFill="1" applyBorder="1"/>
    <xf numFmtId="4" fontId="8" fillId="3" borderId="2" xfId="0" applyNumberFormat="1" applyFont="1" applyFill="1" applyBorder="1"/>
    <xf numFmtId="4" fontId="7" fillId="3" borderId="2" xfId="0" applyNumberFormat="1" applyFont="1" applyFill="1" applyBorder="1"/>
    <xf numFmtId="0" fontId="0" fillId="3" borderId="2" xfId="0" applyFill="1" applyBorder="1"/>
    <xf numFmtId="0" fontId="9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4" fontId="2" fillId="3" borderId="2" xfId="0" applyNumberFormat="1" applyFont="1" applyFill="1" applyBorder="1"/>
    <xf numFmtId="0" fontId="2" fillId="3" borderId="2" xfId="0" applyFont="1" applyFill="1" applyBorder="1"/>
    <xf numFmtId="44" fontId="2" fillId="3" borderId="2" xfId="1" applyFont="1" applyFill="1" applyBorder="1"/>
    <xf numFmtId="9" fontId="0" fillId="3" borderId="2" xfId="3" applyFont="1" applyFill="1" applyBorder="1"/>
    <xf numFmtId="0" fontId="9" fillId="4" borderId="3" xfId="0" applyFont="1" applyFill="1" applyBorder="1" applyAlignment="1">
      <alignment horizontal="center"/>
    </xf>
    <xf numFmtId="4" fontId="8" fillId="4" borderId="2" xfId="0" applyNumberFormat="1" applyFont="1" applyFill="1" applyBorder="1"/>
    <xf numFmtId="10" fontId="8" fillId="4" borderId="2" xfId="0" applyNumberFormat="1" applyFont="1" applyFill="1" applyBorder="1"/>
    <xf numFmtId="0" fontId="8" fillId="4" borderId="2" xfId="0" applyFont="1" applyFill="1" applyBorder="1"/>
    <xf numFmtId="164" fontId="8" fillId="4" borderId="2" xfId="0" applyNumberFormat="1" applyFont="1" applyFill="1" applyBorder="1"/>
    <xf numFmtId="4" fontId="7" fillId="4" borderId="2" xfId="0" applyNumberFormat="1" applyFont="1" applyFill="1" applyBorder="1"/>
    <xf numFmtId="0" fontId="0" fillId="4" borderId="2" xfId="0" applyFill="1" applyBorder="1"/>
    <xf numFmtId="0" fontId="9" fillId="4" borderId="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4" fontId="2" fillId="4" borderId="2" xfId="0" applyNumberFormat="1" applyFont="1" applyFill="1" applyBorder="1"/>
    <xf numFmtId="0" fontId="2" fillId="4" borderId="2" xfId="0" applyFont="1" applyFill="1" applyBorder="1"/>
    <xf numFmtId="44" fontId="2" fillId="4" borderId="2" xfId="1" applyFont="1" applyFill="1" applyBorder="1"/>
    <xf numFmtId="9" fontId="0" fillId="4" borderId="2" xfId="3" applyFont="1" applyFill="1" applyBorder="1"/>
    <xf numFmtId="0" fontId="1" fillId="5" borderId="2" xfId="0" applyFont="1" applyFill="1" applyBorder="1" applyAlignment="1">
      <alignment horizontal="center" wrapText="1"/>
    </xf>
    <xf numFmtId="0" fontId="0" fillId="5" borderId="2" xfId="0" applyFill="1" applyBorder="1"/>
    <xf numFmtId="164" fontId="3" fillId="5" borderId="2" xfId="0" applyNumberFormat="1" applyFont="1" applyFill="1" applyBorder="1" applyAlignment="1">
      <alignment wrapText="1"/>
    </xf>
    <xf numFmtId="164" fontId="3" fillId="5" borderId="2" xfId="0" applyNumberFormat="1" applyFont="1" applyFill="1" applyBorder="1" applyAlignment="1">
      <alignment horizontal="right" wrapText="1"/>
    </xf>
    <xf numFmtId="165" fontId="2" fillId="5" borderId="2" xfId="0" applyNumberFormat="1" applyFont="1" applyFill="1" applyBorder="1" applyAlignment="1">
      <alignment horizontal="right" wrapText="1"/>
    </xf>
    <xf numFmtId="3" fontId="8" fillId="5" borderId="2" xfId="0" applyNumberFormat="1" applyFont="1" applyFill="1" applyBorder="1"/>
    <xf numFmtId="4" fontId="7" fillId="5" borderId="2" xfId="0" applyNumberFormat="1" applyFont="1" applyFill="1" applyBorder="1"/>
    <xf numFmtId="0" fontId="9" fillId="5" borderId="2" xfId="0" applyFont="1" applyFill="1" applyBorder="1" applyAlignment="1">
      <alignment horizontal="center" wrapText="1"/>
    </xf>
    <xf numFmtId="0" fontId="7" fillId="5" borderId="2" xfId="0" applyFont="1" applyFill="1" applyBorder="1" applyAlignment="1">
      <alignment horizontal="center"/>
    </xf>
    <xf numFmtId="43" fontId="8" fillId="5" borderId="2" xfId="2" applyFont="1" applyFill="1" applyBorder="1"/>
    <xf numFmtId="4" fontId="2" fillId="5" borderId="2" xfId="0" applyNumberFormat="1" applyFont="1" applyFill="1" applyBorder="1"/>
    <xf numFmtId="0" fontId="2" fillId="5" borderId="2" xfId="0" applyFont="1" applyFill="1" applyBorder="1"/>
    <xf numFmtId="44" fontId="2" fillId="5" borderId="2" xfId="0" applyNumberFormat="1" applyFont="1" applyFill="1" applyBorder="1"/>
    <xf numFmtId="9" fontId="0" fillId="5" borderId="2" xfId="3" applyFont="1" applyFill="1" applyBorder="1"/>
    <xf numFmtId="4" fontId="7" fillId="2" borderId="2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/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8"/>
  <sheetViews>
    <sheetView tabSelected="1" zoomScaleNormal="100" workbookViewId="0">
      <selection activeCell="A39" sqref="A39"/>
    </sheetView>
  </sheetViews>
  <sheetFormatPr defaultRowHeight="15" x14ac:dyDescent="0.25"/>
  <cols>
    <col min="1" max="1" width="37" customWidth="1"/>
    <col min="2" max="4" width="11.7109375" bestFit="1" customWidth="1"/>
    <col min="5" max="5" width="12.5703125" bestFit="1" customWidth="1"/>
    <col min="6" max="6" width="12.5703125" customWidth="1"/>
    <col min="7" max="7" width="11.7109375" customWidth="1"/>
    <col min="8" max="8" width="11" bestFit="1" customWidth="1"/>
    <col min="9" max="9" width="10.5703125" bestFit="1" customWidth="1"/>
    <col min="10" max="10" width="11.140625" bestFit="1" customWidth="1"/>
  </cols>
  <sheetData>
    <row r="1" spans="1:10" ht="18" x14ac:dyDescent="0.25">
      <c r="A1" s="72" t="s">
        <v>2</v>
      </c>
      <c r="B1" s="73"/>
      <c r="C1" s="73"/>
    </row>
    <row r="2" spans="1:10" ht="18" x14ac:dyDescent="0.25">
      <c r="A2" s="74" t="s">
        <v>9</v>
      </c>
      <c r="B2" s="73"/>
      <c r="C2" s="73"/>
    </row>
    <row r="3" spans="1:10" x14ac:dyDescent="0.25">
      <c r="A3" s="75"/>
      <c r="B3" s="73"/>
      <c r="C3" s="73"/>
    </row>
    <row r="4" spans="1:10" x14ac:dyDescent="0.25">
      <c r="A4" s="2" t="s">
        <v>3</v>
      </c>
      <c r="C4" s="21"/>
      <c r="D4" s="21"/>
      <c r="E4" s="21"/>
      <c r="F4" s="21"/>
      <c r="G4" s="21"/>
    </row>
    <row r="5" spans="1:10" x14ac:dyDescent="0.25">
      <c r="B5" s="57" t="s">
        <v>7</v>
      </c>
      <c r="C5" s="44" t="s">
        <v>8</v>
      </c>
      <c r="D5" s="32" t="s">
        <v>14</v>
      </c>
      <c r="E5" s="20"/>
      <c r="F5" s="20"/>
      <c r="G5" s="20"/>
      <c r="H5" s="23"/>
      <c r="I5" s="7"/>
      <c r="J5" s="7"/>
    </row>
    <row r="6" spans="1:10" x14ac:dyDescent="0.25">
      <c r="A6" s="3" t="s">
        <v>11</v>
      </c>
      <c r="B6" s="58"/>
      <c r="C6" s="45">
        <v>227291.31</v>
      </c>
      <c r="D6" s="33">
        <v>248755.1</v>
      </c>
      <c r="E6" s="19"/>
      <c r="F6" s="19"/>
      <c r="G6" s="19"/>
      <c r="H6" s="24"/>
      <c r="I6" s="6"/>
      <c r="J6" s="6"/>
    </row>
    <row r="7" spans="1:10" x14ac:dyDescent="0.25">
      <c r="A7" s="4">
        <v>-0.05</v>
      </c>
      <c r="B7" s="59"/>
      <c r="C7" s="46">
        <f>C6*0.05</f>
        <v>11364.565500000001</v>
      </c>
      <c r="D7" s="34">
        <f>D6*0.05</f>
        <v>12437.755000000001</v>
      </c>
      <c r="E7" s="12"/>
      <c r="F7" s="12"/>
      <c r="G7" s="12"/>
      <c r="H7" s="25"/>
      <c r="I7" s="6"/>
      <c r="J7" s="6"/>
    </row>
    <row r="8" spans="1:10" x14ac:dyDescent="0.25">
      <c r="A8" s="1" t="s">
        <v>26</v>
      </c>
      <c r="B8" s="60">
        <v>193000</v>
      </c>
      <c r="C8" s="45">
        <f>C6-C7</f>
        <v>215926.7445</v>
      </c>
      <c r="D8" s="35">
        <f>D6-D7</f>
        <v>236317.345</v>
      </c>
      <c r="E8" s="11"/>
      <c r="F8" s="11"/>
      <c r="G8" s="11"/>
      <c r="H8" s="26"/>
      <c r="I8" s="6"/>
      <c r="J8" s="6"/>
    </row>
    <row r="9" spans="1:10" x14ac:dyDescent="0.25">
      <c r="A9" s="1" t="s">
        <v>0</v>
      </c>
      <c r="B9" s="61">
        <f>B8</f>
        <v>193000</v>
      </c>
      <c r="C9" s="45">
        <f>C8</f>
        <v>215926.7445</v>
      </c>
      <c r="D9" s="35">
        <f>D8</f>
        <v>236317.345</v>
      </c>
      <c r="E9" s="11"/>
      <c r="F9" s="11"/>
      <c r="G9" s="11"/>
      <c r="H9" s="6"/>
      <c r="I9" s="6"/>
      <c r="J9" s="6"/>
    </row>
    <row r="10" spans="1:10" x14ac:dyDescent="0.25">
      <c r="A10" s="1" t="s">
        <v>1</v>
      </c>
      <c r="B10" s="59"/>
      <c r="C10" s="47"/>
      <c r="D10" s="35"/>
      <c r="E10" s="11"/>
      <c r="F10" s="11"/>
      <c r="G10" s="71"/>
      <c r="H10" s="27"/>
      <c r="I10" s="6"/>
      <c r="J10" s="6"/>
    </row>
    <row r="11" spans="1:10" x14ac:dyDescent="0.25">
      <c r="A11" s="1" t="s">
        <v>27</v>
      </c>
      <c r="B11" s="60">
        <v>1500</v>
      </c>
      <c r="C11" s="48">
        <v>1500</v>
      </c>
      <c r="D11" s="35">
        <v>1500</v>
      </c>
      <c r="E11" s="11"/>
      <c r="F11" s="11"/>
      <c r="G11" s="11"/>
      <c r="H11" s="27"/>
      <c r="I11" s="6"/>
      <c r="J11" s="6"/>
    </row>
    <row r="12" spans="1:10" x14ac:dyDescent="0.25">
      <c r="A12" s="1" t="s">
        <v>28</v>
      </c>
      <c r="B12" s="60">
        <v>50</v>
      </c>
      <c r="C12" s="48">
        <f t="shared" ref="C12:C23" si="0">B12</f>
        <v>50</v>
      </c>
      <c r="D12" s="35">
        <v>50</v>
      </c>
      <c r="E12" s="11"/>
      <c r="F12" s="11"/>
      <c r="G12" s="11"/>
      <c r="H12" s="27"/>
      <c r="I12" s="6"/>
      <c r="J12" s="6"/>
    </row>
    <row r="13" spans="1:10" x14ac:dyDescent="0.25">
      <c r="A13" s="1" t="s">
        <v>29</v>
      </c>
      <c r="B13" s="60">
        <v>12000</v>
      </c>
      <c r="C13" s="48">
        <v>5000</v>
      </c>
      <c r="D13" s="35">
        <v>4000</v>
      </c>
      <c r="E13" s="11"/>
      <c r="F13" s="11"/>
      <c r="G13" s="11"/>
      <c r="H13" s="6"/>
      <c r="I13" s="6"/>
      <c r="J13" s="6"/>
    </row>
    <row r="14" spans="1:10" x14ac:dyDescent="0.25">
      <c r="A14" s="1" t="s">
        <v>30</v>
      </c>
      <c r="B14" s="62">
        <v>2000</v>
      </c>
      <c r="C14" s="48">
        <v>2000</v>
      </c>
      <c r="D14" s="35">
        <v>2000</v>
      </c>
      <c r="E14" s="11"/>
      <c r="F14" s="11"/>
      <c r="G14" s="11"/>
      <c r="H14" s="6"/>
      <c r="I14" s="6"/>
      <c r="J14" s="6"/>
    </row>
    <row r="15" spans="1:10" x14ac:dyDescent="0.25">
      <c r="A15" s="1" t="s">
        <v>31</v>
      </c>
      <c r="B15" s="60">
        <v>3600</v>
      </c>
      <c r="C15" s="48">
        <v>0</v>
      </c>
      <c r="D15" s="35"/>
      <c r="E15" s="11"/>
      <c r="F15" s="11"/>
      <c r="G15" s="11"/>
      <c r="H15" s="6"/>
      <c r="I15" s="6"/>
      <c r="J15" s="6"/>
    </row>
    <row r="16" spans="1:10" x14ac:dyDescent="0.25">
      <c r="A16" s="1" t="s">
        <v>32</v>
      </c>
      <c r="B16" s="60">
        <v>24000</v>
      </c>
      <c r="C16" s="48">
        <v>34000</v>
      </c>
      <c r="D16" s="35">
        <v>38000</v>
      </c>
      <c r="E16" s="11"/>
      <c r="F16" s="11"/>
      <c r="G16" s="11"/>
      <c r="H16" s="6"/>
      <c r="I16" s="6"/>
      <c r="J16" s="6"/>
    </row>
    <row r="17" spans="1:10" x14ac:dyDescent="0.25">
      <c r="A17" s="1" t="s">
        <v>33</v>
      </c>
      <c r="B17" s="60">
        <v>2000</v>
      </c>
      <c r="C17" s="48">
        <f t="shared" si="0"/>
        <v>2000</v>
      </c>
      <c r="D17" s="35">
        <v>3000</v>
      </c>
      <c r="E17" s="11"/>
      <c r="F17" s="11"/>
      <c r="G17" s="11"/>
      <c r="H17" s="6"/>
      <c r="I17" s="6"/>
      <c r="J17" s="6"/>
    </row>
    <row r="18" spans="1:10" x14ac:dyDescent="0.25">
      <c r="A18" s="1" t="s">
        <v>34</v>
      </c>
      <c r="B18" s="60">
        <v>3000</v>
      </c>
      <c r="C18" s="48">
        <v>10000</v>
      </c>
      <c r="D18" s="35">
        <v>10000</v>
      </c>
      <c r="E18" s="11"/>
      <c r="F18" s="11"/>
      <c r="G18" s="11"/>
      <c r="H18" s="6"/>
      <c r="I18" s="6"/>
      <c r="J18" s="6"/>
    </row>
    <row r="19" spans="1:10" x14ac:dyDescent="0.25">
      <c r="A19" s="1" t="s">
        <v>36</v>
      </c>
      <c r="B19" s="60">
        <v>4000</v>
      </c>
      <c r="C19" s="48">
        <f t="shared" si="0"/>
        <v>4000</v>
      </c>
      <c r="D19" s="35">
        <v>4000</v>
      </c>
      <c r="E19" s="11"/>
      <c r="F19" s="11"/>
      <c r="G19" s="11"/>
      <c r="H19" s="6"/>
      <c r="I19" s="6"/>
      <c r="J19" s="6"/>
    </row>
    <row r="20" spans="1:10" x14ac:dyDescent="0.25">
      <c r="A20" s="1" t="s">
        <v>35</v>
      </c>
      <c r="B20" s="60">
        <v>3000</v>
      </c>
      <c r="C20" s="48">
        <v>2000</v>
      </c>
      <c r="D20" s="35">
        <v>5472.35</v>
      </c>
      <c r="E20" s="11"/>
      <c r="F20" s="11"/>
      <c r="G20" s="11"/>
      <c r="H20" s="6"/>
      <c r="I20" s="6"/>
      <c r="J20" s="6"/>
    </row>
    <row r="21" spans="1:10" x14ac:dyDescent="0.25">
      <c r="A21" s="1" t="s">
        <v>37</v>
      </c>
      <c r="B21" s="60">
        <v>4000</v>
      </c>
      <c r="C21" s="48"/>
      <c r="D21" s="35"/>
      <c r="E21" s="11"/>
      <c r="F21" s="11"/>
      <c r="G21" s="11"/>
      <c r="H21" s="6"/>
      <c r="I21" s="6"/>
      <c r="J21" s="6"/>
    </row>
    <row r="22" spans="1:10" x14ac:dyDescent="0.25">
      <c r="A22" s="1" t="s">
        <v>38</v>
      </c>
      <c r="B22" s="60">
        <v>10000</v>
      </c>
      <c r="C22" s="48">
        <v>15000</v>
      </c>
      <c r="D22" s="35">
        <v>15000</v>
      </c>
      <c r="E22" s="11"/>
      <c r="F22" s="11"/>
      <c r="G22" s="11"/>
      <c r="H22" s="6"/>
      <c r="I22" s="6"/>
      <c r="J22" s="6"/>
    </row>
    <row r="23" spans="1:10" x14ac:dyDescent="0.25">
      <c r="A23" s="1" t="s">
        <v>39</v>
      </c>
      <c r="B23" s="60">
        <v>18000</v>
      </c>
      <c r="C23" s="48">
        <f t="shared" si="0"/>
        <v>18000</v>
      </c>
      <c r="D23" s="35">
        <v>18000</v>
      </c>
      <c r="E23" s="11"/>
      <c r="F23" s="11"/>
      <c r="G23" s="11"/>
      <c r="H23" s="6"/>
      <c r="I23" s="6"/>
      <c r="J23" s="6"/>
    </row>
    <row r="24" spans="1:10" x14ac:dyDescent="0.25">
      <c r="A24" s="1" t="s">
        <v>40</v>
      </c>
      <c r="B24" s="60">
        <v>0</v>
      </c>
      <c r="C24" s="48">
        <v>18000</v>
      </c>
      <c r="D24" s="35">
        <v>18000</v>
      </c>
      <c r="E24" s="11"/>
      <c r="F24" s="11"/>
      <c r="G24" s="11"/>
      <c r="H24" s="6"/>
      <c r="I24" s="6"/>
      <c r="J24" s="6"/>
    </row>
    <row r="25" spans="1:10" x14ac:dyDescent="0.25">
      <c r="A25" s="1" t="s">
        <v>41</v>
      </c>
      <c r="B25" s="60">
        <v>0</v>
      </c>
      <c r="C25" s="48">
        <v>18000</v>
      </c>
      <c r="D25" s="35">
        <v>17000</v>
      </c>
      <c r="E25" s="11"/>
      <c r="F25" s="11"/>
      <c r="G25" s="11"/>
      <c r="H25" s="6"/>
      <c r="I25" s="6"/>
      <c r="J25" s="6"/>
    </row>
    <row r="26" spans="1:10" x14ac:dyDescent="0.25">
      <c r="A26" s="3" t="s">
        <v>5</v>
      </c>
      <c r="B26" s="63">
        <f>SUM(B11:B25)</f>
        <v>87150</v>
      </c>
      <c r="C26" s="49">
        <f>SUM(C11:C25)</f>
        <v>129550</v>
      </c>
      <c r="D26" s="36">
        <f>SUM(D11:D25)</f>
        <v>136022.35</v>
      </c>
      <c r="E26" s="13"/>
      <c r="F26" s="30"/>
      <c r="G26" s="13"/>
      <c r="H26" s="6"/>
      <c r="I26" s="6"/>
      <c r="J26" s="6"/>
    </row>
    <row r="27" spans="1:10" x14ac:dyDescent="0.25">
      <c r="A27" s="1"/>
      <c r="B27" s="58"/>
      <c r="C27" s="50"/>
      <c r="D27" s="37"/>
      <c r="E27" s="9"/>
      <c r="F27" s="18"/>
      <c r="G27" s="9"/>
      <c r="H27" s="6"/>
      <c r="I27" s="6"/>
      <c r="J27" s="28"/>
    </row>
    <row r="28" spans="1:10" x14ac:dyDescent="0.25">
      <c r="A28" s="2" t="s">
        <v>4</v>
      </c>
      <c r="B28" s="58"/>
      <c r="C28" s="50"/>
      <c r="D28" s="37"/>
      <c r="E28" s="9"/>
      <c r="F28" s="9"/>
      <c r="G28" s="9"/>
      <c r="H28" s="6"/>
      <c r="I28" s="6"/>
      <c r="J28" s="6"/>
    </row>
    <row r="29" spans="1:10" x14ac:dyDescent="0.25">
      <c r="A29" s="2"/>
      <c r="B29" s="64" t="s">
        <v>7</v>
      </c>
      <c r="C29" s="51" t="s">
        <v>8</v>
      </c>
      <c r="D29" s="38" t="s">
        <v>14</v>
      </c>
      <c r="E29" s="10"/>
      <c r="F29" s="10"/>
      <c r="G29" s="10"/>
      <c r="H29" s="6"/>
      <c r="I29" s="6"/>
      <c r="J29" s="6"/>
    </row>
    <row r="30" spans="1:10" x14ac:dyDescent="0.25">
      <c r="A30" s="3" t="s">
        <v>1</v>
      </c>
      <c r="B30" s="65"/>
      <c r="C30" s="52"/>
      <c r="D30" s="39"/>
      <c r="E30" s="14"/>
      <c r="F30" s="14"/>
      <c r="G30" s="71"/>
      <c r="H30" s="7"/>
      <c r="I30" s="6"/>
      <c r="J30" s="6"/>
    </row>
    <row r="31" spans="1:10" ht="15.75" customHeight="1" x14ac:dyDescent="0.25">
      <c r="A31" s="1" t="s">
        <v>15</v>
      </c>
      <c r="B31" s="66">
        <v>5000</v>
      </c>
      <c r="C31" s="45">
        <v>7500</v>
      </c>
      <c r="D31" s="35">
        <v>7500</v>
      </c>
      <c r="E31" s="11"/>
      <c r="F31" s="11"/>
      <c r="G31" s="11"/>
      <c r="H31" s="8"/>
      <c r="I31" s="31"/>
      <c r="J31" s="22"/>
    </row>
    <row r="32" spans="1:10" x14ac:dyDescent="0.25">
      <c r="A32" s="1" t="s">
        <v>16</v>
      </c>
      <c r="B32" s="66">
        <v>20000</v>
      </c>
      <c r="C32" s="45">
        <v>10000</v>
      </c>
      <c r="D32" s="35">
        <v>10000</v>
      </c>
      <c r="E32" s="11"/>
      <c r="F32" s="11"/>
      <c r="G32" s="11"/>
      <c r="H32" s="8"/>
      <c r="I32" s="29"/>
      <c r="J32" s="22"/>
    </row>
    <row r="33" spans="1:10" x14ac:dyDescent="0.25">
      <c r="A33" s="1" t="s">
        <v>42</v>
      </c>
      <c r="B33" s="66"/>
      <c r="C33" s="45"/>
      <c r="D33" s="35">
        <v>11915</v>
      </c>
      <c r="E33" s="11"/>
      <c r="F33" s="11"/>
      <c r="G33" s="11"/>
      <c r="H33" s="8"/>
      <c r="I33" s="31"/>
      <c r="J33" s="22"/>
    </row>
    <row r="34" spans="1:10" x14ac:dyDescent="0.25">
      <c r="A34" s="1" t="s">
        <v>17</v>
      </c>
      <c r="B34" s="66">
        <v>10000</v>
      </c>
      <c r="C34" s="45">
        <v>7500</v>
      </c>
      <c r="D34" s="35">
        <v>15000</v>
      </c>
      <c r="E34" s="11"/>
      <c r="F34" s="11"/>
      <c r="G34" s="11"/>
      <c r="H34" s="8"/>
      <c r="I34" s="29"/>
      <c r="J34" s="22"/>
    </row>
    <row r="35" spans="1:10" x14ac:dyDescent="0.25">
      <c r="A35" s="1" t="s">
        <v>18</v>
      </c>
      <c r="B35" s="66">
        <v>1000</v>
      </c>
      <c r="C35" s="45">
        <v>2500</v>
      </c>
      <c r="D35" s="35">
        <v>2000</v>
      </c>
      <c r="E35" s="11"/>
      <c r="F35" s="11"/>
      <c r="G35" s="11"/>
      <c r="H35" s="8"/>
      <c r="I35" s="29"/>
      <c r="J35" s="22"/>
    </row>
    <row r="36" spans="1:10" x14ac:dyDescent="0.25">
      <c r="A36" s="1" t="s">
        <v>19</v>
      </c>
      <c r="B36" s="66"/>
      <c r="C36" s="45">
        <v>2000</v>
      </c>
      <c r="D36" s="35">
        <v>500</v>
      </c>
      <c r="E36" s="11"/>
      <c r="F36" s="11"/>
      <c r="G36" s="11"/>
      <c r="H36" s="8"/>
      <c r="I36" s="29"/>
      <c r="J36" s="22"/>
    </row>
    <row r="37" spans="1:10" x14ac:dyDescent="0.25">
      <c r="A37" s="1" t="s">
        <v>20</v>
      </c>
      <c r="B37" s="66">
        <v>3500</v>
      </c>
      <c r="C37" s="45">
        <v>5000</v>
      </c>
      <c r="D37" s="35">
        <v>8000</v>
      </c>
      <c r="E37" s="11"/>
      <c r="F37" s="11"/>
      <c r="G37" s="11"/>
      <c r="H37" s="8"/>
      <c r="I37" s="29"/>
      <c r="J37" s="22"/>
    </row>
    <row r="38" spans="1:10" x14ac:dyDescent="0.25">
      <c r="A38" s="1" t="s">
        <v>21</v>
      </c>
      <c r="B38" s="66">
        <v>2500</v>
      </c>
      <c r="C38" s="45">
        <v>5000</v>
      </c>
      <c r="D38" s="35">
        <v>5000</v>
      </c>
      <c r="E38" s="11"/>
      <c r="F38" s="11"/>
      <c r="G38" s="11"/>
      <c r="H38" s="8"/>
      <c r="I38" s="29"/>
      <c r="J38" s="22"/>
    </row>
    <row r="39" spans="1:10" x14ac:dyDescent="0.25">
      <c r="A39" s="1" t="s">
        <v>22</v>
      </c>
      <c r="B39" s="66">
        <v>4000</v>
      </c>
      <c r="C39" s="45">
        <v>7500</v>
      </c>
      <c r="D39" s="35">
        <v>3500</v>
      </c>
      <c r="E39" s="11"/>
      <c r="F39" s="11"/>
      <c r="G39" s="11"/>
      <c r="H39" s="8"/>
      <c r="I39" s="29"/>
      <c r="J39" s="22"/>
    </row>
    <row r="40" spans="1:10" x14ac:dyDescent="0.25">
      <c r="A40" s="1" t="s">
        <v>23</v>
      </c>
      <c r="B40" s="66">
        <v>10000</v>
      </c>
      <c r="C40" s="45">
        <v>8000</v>
      </c>
      <c r="D40" s="35">
        <v>7500</v>
      </c>
      <c r="E40" s="11"/>
      <c r="F40" s="11"/>
      <c r="G40" s="11"/>
      <c r="H40" s="8"/>
      <c r="I40" s="29"/>
      <c r="J40" s="22"/>
    </row>
    <row r="41" spans="1:10" x14ac:dyDescent="0.25">
      <c r="A41" s="1" t="s">
        <v>24</v>
      </c>
      <c r="B41" s="66">
        <v>15000</v>
      </c>
      <c r="C41" s="45">
        <v>15000</v>
      </c>
      <c r="D41" s="35">
        <v>20000</v>
      </c>
      <c r="E41" s="11"/>
      <c r="F41" s="11"/>
      <c r="G41" s="11"/>
      <c r="H41" s="8"/>
      <c r="I41" s="29"/>
      <c r="J41" s="22"/>
    </row>
    <row r="42" spans="1:10" x14ac:dyDescent="0.25">
      <c r="A42" s="1" t="s">
        <v>25</v>
      </c>
      <c r="B42" s="66">
        <v>4000</v>
      </c>
      <c r="C42" s="45">
        <v>5000</v>
      </c>
      <c r="D42" s="35">
        <v>5000</v>
      </c>
      <c r="E42" s="11"/>
      <c r="F42" s="11"/>
      <c r="G42" s="11"/>
      <c r="H42" s="8"/>
      <c r="I42" s="29"/>
      <c r="J42" s="22"/>
    </row>
    <row r="43" spans="1:10" x14ac:dyDescent="0.25">
      <c r="A43" s="3" t="s">
        <v>6</v>
      </c>
      <c r="B43" s="63">
        <f>SUM(B31:B42)</f>
        <v>75000</v>
      </c>
      <c r="C43" s="49">
        <f>SUM(C31:C42)</f>
        <v>75000</v>
      </c>
      <c r="D43" s="36">
        <f>SUM(D31:D42)</f>
        <v>95915</v>
      </c>
      <c r="E43" s="13"/>
      <c r="F43" s="30"/>
      <c r="G43" s="13"/>
      <c r="H43" s="8"/>
      <c r="I43" s="29"/>
      <c r="J43" s="22"/>
    </row>
    <row r="44" spans="1:10" x14ac:dyDescent="0.25">
      <c r="B44" s="58"/>
      <c r="C44" s="50"/>
      <c r="D44" s="37"/>
      <c r="E44" s="9"/>
      <c r="F44" s="9"/>
      <c r="G44" s="9"/>
      <c r="H44" s="8"/>
      <c r="I44" s="6"/>
      <c r="J44" s="6"/>
    </row>
    <row r="45" spans="1:10" x14ac:dyDescent="0.25">
      <c r="A45" s="3" t="s">
        <v>10</v>
      </c>
      <c r="B45" s="67">
        <f>B26+B43</f>
        <v>162150</v>
      </c>
      <c r="C45" s="53">
        <f>C26+C43</f>
        <v>204550</v>
      </c>
      <c r="D45" s="40">
        <f>D26+D43</f>
        <v>231937.35</v>
      </c>
      <c r="E45" s="15"/>
      <c r="F45" s="30"/>
      <c r="G45" s="15"/>
      <c r="H45" s="6"/>
      <c r="I45" s="6"/>
      <c r="J45" s="6"/>
    </row>
    <row r="46" spans="1:10" x14ac:dyDescent="0.25">
      <c r="B46" s="68"/>
      <c r="C46" s="54"/>
      <c r="D46" s="41"/>
      <c r="E46" s="16"/>
      <c r="F46" s="16"/>
      <c r="G46" s="16"/>
      <c r="H46" s="6"/>
      <c r="I46" s="6"/>
      <c r="J46" s="6"/>
    </row>
    <row r="47" spans="1:10" x14ac:dyDescent="0.25">
      <c r="A47" s="5" t="s">
        <v>12</v>
      </c>
      <c r="B47" s="69">
        <f>B9-B45</f>
        <v>30850</v>
      </c>
      <c r="C47" s="55">
        <f>C9-C45</f>
        <v>11376.744500000001</v>
      </c>
      <c r="D47" s="42">
        <f>D9-D45</f>
        <v>4379.9949999999953</v>
      </c>
      <c r="E47" s="17"/>
      <c r="F47" s="17"/>
      <c r="G47" s="17"/>
      <c r="H47" s="6"/>
      <c r="I47" s="6"/>
      <c r="J47" s="6"/>
    </row>
    <row r="48" spans="1:10" x14ac:dyDescent="0.25">
      <c r="A48" t="s">
        <v>13</v>
      </c>
      <c r="B48" s="70">
        <f>B45/B9</f>
        <v>0.84015544041450774</v>
      </c>
      <c r="C48" s="56">
        <f>C45/C9</f>
        <v>0.94731201766439821</v>
      </c>
      <c r="D48" s="43">
        <f>D45/D9</f>
        <v>0.9814656220007888</v>
      </c>
      <c r="E48" s="18"/>
      <c r="F48" s="18"/>
      <c r="G48" s="18"/>
      <c r="H48" s="6"/>
      <c r="I48" s="6"/>
      <c r="J48" s="28"/>
    </row>
  </sheetData>
  <mergeCells count="3">
    <mergeCell ref="A1:C1"/>
    <mergeCell ref="A2:C2"/>
    <mergeCell ref="A3:C3"/>
  </mergeCells>
  <printOptions gridLines="1"/>
  <pageMargins left="0.7" right="0.7" top="0.75" bottom="0.75" header="0.3" footer="0.3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vs. Actuals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Ray Warner</cp:lastModifiedBy>
  <cp:lastPrinted>2023-08-07T21:33:21Z</cp:lastPrinted>
  <dcterms:created xsi:type="dcterms:W3CDTF">2019-09-06T15:39:05Z</dcterms:created>
  <dcterms:modified xsi:type="dcterms:W3CDTF">2023-08-28T19:30:38Z</dcterms:modified>
</cp:coreProperties>
</file>